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5263_office_plk-sa_pl/Documents/Dokumenty/Pulpit 28.05.2025/2020-2025/1-2025/1 ZAKUPY/11-NARZĘDZIA MILWAUKEE SP otwarte/2-Na PZ postępowanie/"/>
    </mc:Choice>
  </mc:AlternateContent>
  <xr:revisionPtr revIDLastSave="80" documentId="6_{B51B9516-3A3D-4E1D-94B3-39945EB39F3A}" xr6:coauthVersionLast="47" xr6:coauthVersionMax="47" xr10:uidLastSave="{CBD25E24-DF2D-4EAC-BB40-712FB2D91585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Arkusz1!$A$2:$M$19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N6" i="1" s="1"/>
  <c r="O6" i="1" s="1"/>
  <c r="P6" i="1" s="1"/>
  <c r="J7" i="1"/>
  <c r="N7" i="1" s="1"/>
  <c r="O7" i="1" s="1"/>
  <c r="P7" i="1" s="1"/>
  <c r="J8" i="1"/>
  <c r="N8" i="1" s="1"/>
  <c r="O8" i="1" s="1"/>
  <c r="P8" i="1" s="1"/>
  <c r="J9" i="1"/>
  <c r="N9" i="1" s="1"/>
  <c r="O9" i="1" s="1"/>
  <c r="P9" i="1" s="1"/>
  <c r="J10" i="1"/>
  <c r="N10" i="1" s="1"/>
  <c r="O10" i="1" s="1"/>
  <c r="P10" i="1" s="1"/>
  <c r="J11" i="1"/>
  <c r="N11" i="1" s="1"/>
  <c r="O11" i="1" s="1"/>
  <c r="P11" i="1" s="1"/>
  <c r="J12" i="1"/>
  <c r="N12" i="1" s="1"/>
  <c r="O12" i="1" s="1"/>
  <c r="P12" i="1" s="1"/>
  <c r="J13" i="1"/>
  <c r="N13" i="1" s="1"/>
  <c r="O13" i="1" s="1"/>
  <c r="P13" i="1" s="1"/>
  <c r="J14" i="1"/>
  <c r="N14" i="1" s="1"/>
  <c r="O14" i="1" s="1"/>
  <c r="P14" i="1" s="1"/>
  <c r="J15" i="1"/>
  <c r="N15" i="1" s="1"/>
  <c r="O15" i="1" s="1"/>
  <c r="P15" i="1" s="1"/>
  <c r="J16" i="1"/>
  <c r="N16" i="1" s="1"/>
  <c r="O16" i="1" s="1"/>
  <c r="P16" i="1" s="1"/>
  <c r="J5" i="1"/>
  <c r="R17" i="1"/>
  <c r="Q17" i="1"/>
  <c r="S6" i="1" l="1"/>
  <c r="S10" i="1"/>
  <c r="S12" i="1"/>
  <c r="S9" i="1"/>
  <c r="S14" i="1"/>
  <c r="S11" i="1"/>
  <c r="S7" i="1"/>
  <c r="S15" i="1"/>
  <c r="S8" i="1"/>
  <c r="S13" i="1"/>
  <c r="S16" i="1"/>
  <c r="N5" i="1"/>
  <c r="O5" i="1" s="1"/>
  <c r="O17" i="1" s="1"/>
  <c r="S5" i="1" l="1"/>
  <c r="S17" i="1" s="1"/>
  <c r="P5" i="1" l="1"/>
  <c r="P17" i="1" s="1"/>
  <c r="N17" i="1"/>
</calcChain>
</file>

<file path=xl/sharedStrings.xml><?xml version="1.0" encoding="utf-8"?>
<sst xmlns="http://schemas.openxmlformats.org/spreadsheetml/2006/main" count="58" uniqueCount="48">
  <si>
    <t>L.p.</t>
  </si>
  <si>
    <t>Nazwa materiału</t>
  </si>
  <si>
    <t>JM</t>
  </si>
  <si>
    <t>Opole Główne</t>
  </si>
  <si>
    <t>Kluczbork</t>
  </si>
  <si>
    <t xml:space="preserve">Razem ilość </t>
  </si>
  <si>
    <t>1.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</si>
  <si>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</si>
  <si>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</si>
  <si>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</si>
  <si>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</si>
  <si>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</si>
  <si>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</si>
  <si>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</si>
  <si>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</si>
  <si>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</si>
  <si>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</si>
  <si>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</si>
  <si>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</si>
  <si>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Kamieniec Ząbkowicki</t>
  </si>
  <si>
    <t>Cena jednostkowa netto (zł) b</t>
  </si>
  <si>
    <t>Cena jednostkowa netto (zł) c</t>
  </si>
  <si>
    <t>kpl.</t>
  </si>
  <si>
    <t xml:space="preserve">Cena jednostkowa netto (zł) </t>
  </si>
  <si>
    <t>Wartość netto (w zł)</t>
  </si>
  <si>
    <t>FORMULARZ CENOWY Zakup i dostawa maszyn i urządzeń akumulatorowych wraz z osprzętem</t>
  </si>
  <si>
    <t>Planowane koszty jednostkowe  (w zł)</t>
  </si>
  <si>
    <t>Wycena  (w zł)</t>
  </si>
  <si>
    <t>Łączny koszty  (w zł)</t>
  </si>
  <si>
    <t>WARTOŚĆ ZAMÓWIENIA OGÓŁEM (W ZŁ)</t>
  </si>
  <si>
    <t>Wartość brutto (w zł)</t>
  </si>
  <si>
    <t>Podatek VAT (w zł)</t>
  </si>
  <si>
    <t xml:space="preserve">Zestaw nasadek udarowych długich:  27mm, 30mm, 32mm, 33mm, 34mm, 36mm, 39mm, 41mm, nasadka prostokątna długa 22x29 </t>
  </si>
  <si>
    <t>Zestaw wierteł do drewna: 14mm, 16mm,18mm,19mm, 20 mm</t>
  </si>
  <si>
    <t>Załącznik nr 1 do zamówienia</t>
  </si>
  <si>
    <t>Wiertarko - wkrętarka kątowa do wiercenia otworów w podkładach lub podrozjazdnicach drewnianych Milwaukee M18FRAD2-0 lub tożsama</t>
  </si>
  <si>
    <t>Wkrętarka udarowa pionowa  Milwaukee M18FHIWF1R-0C lub tożsama</t>
  </si>
  <si>
    <t>Klucz udarowy do pracy w poziomie Milwaukee M18ONEFHIWF1-0X lub tożsamy</t>
  </si>
  <si>
    <t>Klucz udarowy do pracy w poziomie i pionie Milwaukee M18ONEFHIWF1D-0C lub tożsamy</t>
  </si>
  <si>
    <t>Szlifierka kątowa Milwaukee M18 FSAGF125XB-0X lub tożsama</t>
  </si>
  <si>
    <t>Akumulator 12 Ah Milwaukee M18FB12 lub tożsamy</t>
  </si>
  <si>
    <t>Ładowarka M12-18 FC lub tożsama</t>
  </si>
  <si>
    <t xml:space="preserve"> Ładowarka szybka dwustanowiskowych Milwaukee M18MDBSC lub tożsama</t>
  </si>
  <si>
    <t>Tarcza szlifierska do metalu (typu korund)</t>
  </si>
  <si>
    <t xml:space="preserve"> Tarcza szlifierska do metalu listkowa, gradacja 60</t>
  </si>
  <si>
    <t>ISE Opole Główne w Opolu ul. Struga 1, 45-078 Opole, Magazyn Opole Główne</t>
  </si>
  <si>
    <t>ISE Kluczbork ul. Wołczyńska 13, 46-200 Kluczbork, Magazyn  Kluczbork</t>
  </si>
  <si>
    <t>ISE Kamieniec Ząbkowicki  ul. Kolejowa 2d, 48-300 Nysa, Magazyn Nysa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</si>
</sst>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4" fontId="2" fillId="0" borderId="1" xfId="0" applyNumberFormat="1" applyFont="1" applyBorder="1"/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/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7"/>
  <sheetViews>
    <sheetView tabSelected="1" topLeftCell="A6" workbookViewId="0">
      <selection activeCell="J12" sqref="J12"/>
    </sheetView>
  </sheetViews>
  <sheetFormatPr defaultRowHeight="12.75" x14ac:dyDescent="0.2"/>
  <cols>
    <col min="1" max="1" width="5" style="5" customWidth="1"/>
    <col min="2" max="2" width="29.85546875" style="5" customWidth="1"/>
    <col min="3" max="3" width="6.28515625" style="5" customWidth="1"/>
    <col min="4" max="4" width="7.28515625" style="5" hidden="1" customWidth="1"/>
    <col min="5" max="5" width="8.28515625" style="5" hidden="1" customWidth="1"/>
    <col min="6" max="6" width="6.7109375" style="5" hidden="1" customWidth="1"/>
    <col min="7" max="7" width="12.140625" style="5" customWidth="1"/>
    <col min="8" max="8" width="13" style="5" customWidth="1"/>
    <col min="9" max="9" width="14.28515625" style="5" customWidth="1"/>
    <col min="10" max="10" width="9.140625" style="5"/>
    <col min="11" max="11" width="14" style="9" customWidth="1"/>
    <col min="12" max="12" width="11.85546875" style="5" hidden="1" customWidth="1"/>
    <col min="13" max="13" width="13.28515625" style="5" hidden="1" customWidth="1"/>
    <col min="14" max="14" width="13.28515625" style="5" customWidth="1"/>
    <col min="15" max="15" width="12.7109375" style="5" customWidth="1"/>
    <col min="16" max="16" width="13.28515625" style="5" customWidth="1"/>
    <col min="17" max="17" width="12.140625" style="5" hidden="1" customWidth="1"/>
    <col min="18" max="18" width="9" style="5" hidden="1" customWidth="1"/>
    <col min="19" max="19" width="12.42578125" style="5" hidden="1" customWidth="1"/>
    <col min="20" max="20" width="38.28515625" style="5" customWidth="1"/>
    <col min="21" max="16384" width="9.140625" style="5"/>
  </cols>
  <sheetData>
    <row r="1" spans="1:19" ht="15" customHeight="1" x14ac:dyDescent="0.2">
      <c r="N1" s="28" t="s">
        <v>34</v>
      </c>
      <c r="O1" s="28"/>
      <c r="P1" s="28"/>
      <c r="Q1" s="28"/>
      <c r="R1" s="28"/>
      <c r="S1" s="28"/>
    </row>
    <row r="2" spans="1:19" ht="31.5" customHeight="1" x14ac:dyDescent="0.2">
      <c r="A2" s="29" t="s">
        <v>25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9" ht="94.5" customHeight="1" x14ac:dyDescent="0.2">
      <c r="A3" s="2" t="s">
        <v>0</v>
      </c>
      <c r="B3" s="2" t="s">
        <v>1</v>
      </c>
      <c r="C3" s="2" t="s">
        <v>2</v>
      </c>
      <c r="D3" s="4" t="s">
        <v>3</v>
      </c>
      <c r="E3" s="4" t="s">
        <v>4</v>
      </c>
      <c r="F3" s="4" t="s">
        <v>19</v>
      </c>
      <c r="G3" s="25" t="s">
        <v>45</v>
      </c>
      <c r="H3" s="25" t="s">
        <v>46</v>
      </c>
      <c r="I3" s="26" t="s">
        <v>47</v>
      </c>
      <c r="J3" s="2" t="s">
        <v>5</v>
      </c>
      <c r="K3" s="7" t="s">
        <v>23</v>
      </c>
      <c r="L3" s="7" t="s">
        <v>20</v>
      </c>
      <c r="M3" s="2" t="s">
        <v>21</v>
      </c>
      <c r="N3" s="2" t="s">
        <v>24</v>
      </c>
      <c r="O3" s="2" t="s">
        <v>31</v>
      </c>
      <c r="P3" s="2" t="s">
        <v>30</v>
      </c>
      <c r="Q3" s="11" t="s">
        <v>26</v>
      </c>
      <c r="R3" s="11" t="s">
        <v>27</v>
      </c>
      <c r="S3" s="11" t="s">
        <v>28</v>
      </c>
    </row>
    <row r="4" spans="1:19" x14ac:dyDescent="0.2">
      <c r="A4" s="1">
        <v>1</v>
      </c>
      <c r="B4" s="1">
        <v>3</v>
      </c>
      <c r="C4" s="1">
        <v>4</v>
      </c>
      <c r="D4" s="1">
        <v>5</v>
      </c>
      <c r="E4" s="1">
        <v>6</v>
      </c>
      <c r="F4" s="1">
        <v>8</v>
      </c>
      <c r="G4" s="1"/>
      <c r="H4" s="1"/>
      <c r="I4" s="1"/>
      <c r="J4" s="1">
        <v>9</v>
      </c>
      <c r="K4" s="12">
        <v>10</v>
      </c>
      <c r="L4" s="1">
        <v>11</v>
      </c>
      <c r="M4" s="1">
        <v>12</v>
      </c>
      <c r="N4" s="1"/>
      <c r="O4" s="1"/>
      <c r="P4" s="1"/>
      <c r="Q4" s="13">
        <v>14</v>
      </c>
      <c r="R4" s="13">
        <v>15</v>
      </c>
      <c r="S4" s="13">
        <v>15</v>
      </c>
    </row>
    <row r="5" spans="1:19" ht="50.25" customHeight="1" x14ac:dyDescent="0.2">
      <c r="A5" s="3" t="s">
        <v>6</v>
      </c>
      <c r="B5" s="3" t="s">
        <v>36</v>
      </c>
      <c r="C5" s="3" t="s">
        <v>9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2">
        <f>G5+H5+I5</f>
        <v>3</v>
      </c>
      <c r="K5" s="7">
        <v>0</v>
      </c>
      <c r="L5" s="7"/>
      <c r="M5" s="7"/>
      <c r="N5" s="7">
        <f>J5*K5</f>
        <v>0</v>
      </c>
      <c r="O5" s="7">
        <f>N5*23%</f>
        <v>0</v>
      </c>
      <c r="P5" s="7">
        <f>O5+N5</f>
        <v>0</v>
      </c>
      <c r="Q5" s="15">
        <v>5911</v>
      </c>
      <c r="R5" s="8">
        <v>5910.83</v>
      </c>
      <c r="S5" s="8">
        <f t="shared" ref="S5:S9" si="0">R5*J5</f>
        <v>17732.489999999998</v>
      </c>
    </row>
    <row r="6" spans="1:19" ht="58.5" customHeight="1" x14ac:dyDescent="0.2">
      <c r="A6" s="3" t="s">
        <v>7</v>
      </c>
      <c r="B6" s="3" t="s">
        <v>37</v>
      </c>
      <c r="C6" s="3" t="s">
        <v>9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2">
        <f t="shared" ref="J6:J16" si="1">G6+H6+I6</f>
        <v>3</v>
      </c>
      <c r="K6" s="7">
        <v>0</v>
      </c>
      <c r="L6" s="7"/>
      <c r="M6" s="7"/>
      <c r="N6" s="7">
        <f t="shared" ref="N6:N16" si="2">J6*K6</f>
        <v>0</v>
      </c>
      <c r="O6" s="7">
        <f t="shared" ref="O6:O16" si="3">N6*23%</f>
        <v>0</v>
      </c>
      <c r="P6" s="7">
        <f t="shared" ref="P6:P16" si="4">O6+N6</f>
        <v>0</v>
      </c>
      <c r="Q6" s="15">
        <v>2169</v>
      </c>
      <c r="R6" s="8">
        <v>2168.64</v>
      </c>
      <c r="S6" s="8">
        <f t="shared" si="0"/>
        <v>6505.92</v>
      </c>
    </row>
    <row r="7" spans="1:19" ht="60" customHeight="1" x14ac:dyDescent="0.2">
      <c r="A7" s="3" t="s">
        <v>8</v>
      </c>
      <c r="B7" s="3" t="s">
        <v>38</v>
      </c>
      <c r="C7" s="3" t="s">
        <v>9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2">
        <f t="shared" si="1"/>
        <v>3</v>
      </c>
      <c r="K7" s="7">
        <v>0</v>
      </c>
      <c r="L7" s="7"/>
      <c r="M7" s="7"/>
      <c r="N7" s="7">
        <f t="shared" si="2"/>
        <v>0</v>
      </c>
      <c r="O7" s="7">
        <f t="shared" si="3"/>
        <v>0</v>
      </c>
      <c r="P7" s="7">
        <f t="shared" si="4"/>
        <v>0</v>
      </c>
      <c r="Q7" s="15">
        <v>4064</v>
      </c>
      <c r="R7" s="8">
        <v>4063.23</v>
      </c>
      <c r="S7" s="8">
        <f t="shared" si="0"/>
        <v>12189.69</v>
      </c>
    </row>
    <row r="8" spans="1:19" ht="69" customHeight="1" x14ac:dyDescent="0.2">
      <c r="A8" s="3" t="s">
        <v>10</v>
      </c>
      <c r="B8" s="3" t="s">
        <v>35</v>
      </c>
      <c r="C8" s="3" t="s">
        <v>9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2">
        <f t="shared" si="1"/>
        <v>3</v>
      </c>
      <c r="K8" s="7">
        <v>0</v>
      </c>
      <c r="L8" s="7"/>
      <c r="M8" s="7"/>
      <c r="N8" s="7">
        <f t="shared" si="2"/>
        <v>0</v>
      </c>
      <c r="O8" s="7">
        <f t="shared" si="3"/>
        <v>0</v>
      </c>
      <c r="P8" s="7">
        <f t="shared" si="4"/>
        <v>0</v>
      </c>
      <c r="Q8" s="15">
        <v>2056</v>
      </c>
      <c r="R8" s="8">
        <v>2055.37</v>
      </c>
      <c r="S8" s="8">
        <f t="shared" si="0"/>
        <v>6166.11</v>
      </c>
    </row>
    <row r="9" spans="1:19" ht="45.75" customHeight="1" x14ac:dyDescent="0.2">
      <c r="A9" s="3" t="s">
        <v>11</v>
      </c>
      <c r="B9" s="3" t="s">
        <v>39</v>
      </c>
      <c r="C9" s="3" t="s">
        <v>9</v>
      </c>
      <c r="D9" s="3">
        <v>4</v>
      </c>
      <c r="E9" s="3">
        <v>3</v>
      </c>
      <c r="F9" s="3">
        <v>3</v>
      </c>
      <c r="G9" s="3">
        <v>4</v>
      </c>
      <c r="H9" s="3">
        <v>3</v>
      </c>
      <c r="I9" s="3">
        <v>3</v>
      </c>
      <c r="J9" s="2">
        <f t="shared" si="1"/>
        <v>10</v>
      </c>
      <c r="K9" s="7">
        <v>0</v>
      </c>
      <c r="L9" s="7"/>
      <c r="M9" s="7"/>
      <c r="N9" s="7">
        <f t="shared" si="2"/>
        <v>0</v>
      </c>
      <c r="O9" s="7">
        <f t="shared" si="3"/>
        <v>0</v>
      </c>
      <c r="P9" s="7">
        <f t="shared" si="4"/>
        <v>0</v>
      </c>
      <c r="Q9" s="15">
        <v>1340</v>
      </c>
      <c r="R9" s="8">
        <v>1339.56</v>
      </c>
      <c r="S9" s="8">
        <f t="shared" si="0"/>
        <v>13395.599999999999</v>
      </c>
    </row>
    <row r="10" spans="1:19" ht="42" customHeight="1" x14ac:dyDescent="0.2">
      <c r="A10" s="3" t="s">
        <v>12</v>
      </c>
      <c r="B10" s="3" t="s">
        <v>40</v>
      </c>
      <c r="C10" s="3" t="s">
        <v>9</v>
      </c>
      <c r="D10" s="3">
        <v>4</v>
      </c>
      <c r="E10" s="3">
        <v>3</v>
      </c>
      <c r="F10" s="3">
        <v>3</v>
      </c>
      <c r="G10" s="3">
        <v>12</v>
      </c>
      <c r="H10" s="3">
        <v>9</v>
      </c>
      <c r="I10" s="3">
        <v>9</v>
      </c>
      <c r="J10" s="2">
        <f t="shared" si="1"/>
        <v>30</v>
      </c>
      <c r="K10" s="7">
        <v>0</v>
      </c>
      <c r="L10" s="7"/>
      <c r="M10" s="7"/>
      <c r="N10" s="7">
        <f t="shared" si="2"/>
        <v>0</v>
      </c>
      <c r="O10" s="7">
        <f t="shared" si="3"/>
        <v>0</v>
      </c>
      <c r="P10" s="7">
        <f t="shared" si="4"/>
        <v>0</v>
      </c>
      <c r="Q10" s="15">
        <v>1162</v>
      </c>
      <c r="R10" s="8">
        <v>1161.46</v>
      </c>
      <c r="S10" s="8">
        <f>R10*J10</f>
        <v>34843.800000000003</v>
      </c>
    </row>
    <row r="11" spans="1:19" s="24" customFormat="1" ht="48.75" customHeight="1" x14ac:dyDescent="0.2">
      <c r="A11" s="20" t="s">
        <v>13</v>
      </c>
      <c r="B11" s="20" t="s">
        <v>42</v>
      </c>
      <c r="C11" s="20" t="s">
        <v>9</v>
      </c>
      <c r="D11" s="20">
        <v>1</v>
      </c>
      <c r="E11" s="20">
        <v>1</v>
      </c>
      <c r="F11" s="20">
        <v>1</v>
      </c>
      <c r="G11" s="3">
        <v>1</v>
      </c>
      <c r="H11" s="3">
        <v>1</v>
      </c>
      <c r="I11" s="3">
        <v>1</v>
      </c>
      <c r="J11" s="2">
        <f t="shared" si="1"/>
        <v>3</v>
      </c>
      <c r="K11" s="21">
        <v>0</v>
      </c>
      <c r="L11" s="21"/>
      <c r="M11" s="21"/>
      <c r="N11" s="21">
        <f t="shared" si="2"/>
        <v>0</v>
      </c>
      <c r="O11" s="21">
        <f t="shared" si="3"/>
        <v>0</v>
      </c>
      <c r="P11" s="21">
        <f t="shared" si="4"/>
        <v>0</v>
      </c>
      <c r="Q11" s="22">
        <v>1125</v>
      </c>
      <c r="R11" s="23">
        <v>1124.4100000000001</v>
      </c>
      <c r="S11" s="23">
        <f t="shared" ref="S11:S16" si="5">R11*J11</f>
        <v>3373.2300000000005</v>
      </c>
    </row>
    <row r="12" spans="1:19" ht="39.75" customHeight="1" x14ac:dyDescent="0.2">
      <c r="A12" s="3" t="s">
        <v>14</v>
      </c>
      <c r="B12" s="3" t="s">
        <v>41</v>
      </c>
      <c r="C12" s="3" t="s">
        <v>9</v>
      </c>
      <c r="D12" s="3">
        <v>4</v>
      </c>
      <c r="E12" s="3">
        <v>3</v>
      </c>
      <c r="F12" s="3">
        <v>3</v>
      </c>
      <c r="G12" s="3">
        <v>4</v>
      </c>
      <c r="H12" s="3">
        <v>3</v>
      </c>
      <c r="I12" s="3">
        <v>3</v>
      </c>
      <c r="J12" s="2">
        <f t="shared" si="1"/>
        <v>10</v>
      </c>
      <c r="K12" s="7">
        <v>0</v>
      </c>
      <c r="L12" s="7"/>
      <c r="M12" s="7"/>
      <c r="N12" s="7">
        <f t="shared" si="2"/>
        <v>0</v>
      </c>
      <c r="O12" s="7">
        <f t="shared" si="3"/>
        <v>0</v>
      </c>
      <c r="P12" s="7">
        <f t="shared" si="4"/>
        <v>0</v>
      </c>
      <c r="Q12" s="15">
        <v>500</v>
      </c>
      <c r="R12" s="17">
        <v>500</v>
      </c>
      <c r="S12" s="17">
        <f t="shared" si="5"/>
        <v>5000</v>
      </c>
    </row>
    <row r="13" spans="1:19" ht="39" customHeight="1" x14ac:dyDescent="0.2">
      <c r="A13" s="3" t="s">
        <v>15</v>
      </c>
      <c r="B13" s="3" t="s">
        <v>33</v>
      </c>
      <c r="C13" s="3" t="s">
        <v>22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2">
        <f t="shared" si="1"/>
        <v>3</v>
      </c>
      <c r="K13" s="7">
        <v>0</v>
      </c>
      <c r="L13" s="7"/>
      <c r="M13" s="7"/>
      <c r="N13" s="7">
        <f t="shared" si="2"/>
        <v>0</v>
      </c>
      <c r="O13" s="7">
        <f t="shared" si="3"/>
        <v>0</v>
      </c>
      <c r="P13" s="7">
        <f t="shared" si="4"/>
        <v>0</v>
      </c>
      <c r="Q13" s="15">
        <v>500</v>
      </c>
      <c r="R13" s="17">
        <v>500</v>
      </c>
      <c r="S13" s="17">
        <f t="shared" si="5"/>
        <v>1500</v>
      </c>
    </row>
    <row r="14" spans="1:19" ht="69" customHeight="1" x14ac:dyDescent="0.2">
      <c r="A14" s="3" t="s">
        <v>16</v>
      </c>
      <c r="B14" s="3" t="s">
        <v>32</v>
      </c>
      <c r="C14" s="3" t="s">
        <v>22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2">
        <f t="shared" si="1"/>
        <v>3</v>
      </c>
      <c r="K14" s="7">
        <v>0</v>
      </c>
      <c r="L14" s="7"/>
      <c r="M14" s="7"/>
      <c r="N14" s="7">
        <f t="shared" si="2"/>
        <v>0</v>
      </c>
      <c r="O14" s="7">
        <f t="shared" si="3"/>
        <v>0</v>
      </c>
      <c r="P14" s="7">
        <f t="shared" si="4"/>
        <v>0</v>
      </c>
      <c r="Q14" s="15">
        <v>3683</v>
      </c>
      <c r="R14" s="8">
        <v>3682.78</v>
      </c>
      <c r="S14" s="8">
        <f t="shared" si="5"/>
        <v>11048.34</v>
      </c>
    </row>
    <row r="15" spans="1:19" ht="48.75" customHeight="1" x14ac:dyDescent="0.2">
      <c r="A15" s="3" t="s">
        <v>17</v>
      </c>
      <c r="B15" s="3" t="s">
        <v>43</v>
      </c>
      <c r="C15" s="3" t="s">
        <v>9</v>
      </c>
      <c r="D15" s="3">
        <v>12</v>
      </c>
      <c r="E15" s="3">
        <v>9</v>
      </c>
      <c r="F15" s="3">
        <v>9</v>
      </c>
      <c r="G15" s="3">
        <v>12</v>
      </c>
      <c r="H15" s="3">
        <v>9</v>
      </c>
      <c r="I15" s="3">
        <v>9</v>
      </c>
      <c r="J15" s="2">
        <f t="shared" si="1"/>
        <v>30</v>
      </c>
      <c r="K15" s="7">
        <v>0</v>
      </c>
      <c r="L15" s="7"/>
      <c r="M15" s="7"/>
      <c r="N15" s="7">
        <f t="shared" si="2"/>
        <v>0</v>
      </c>
      <c r="O15" s="7">
        <f t="shared" si="3"/>
        <v>0</v>
      </c>
      <c r="P15" s="7">
        <f t="shared" si="4"/>
        <v>0</v>
      </c>
      <c r="Q15" s="15">
        <v>6.5</v>
      </c>
      <c r="R15" s="8">
        <v>6.41</v>
      </c>
      <c r="S15" s="8">
        <f t="shared" si="5"/>
        <v>192.3</v>
      </c>
    </row>
    <row r="16" spans="1:19" ht="35.25" customHeight="1" x14ac:dyDescent="0.2">
      <c r="A16" s="3" t="s">
        <v>18</v>
      </c>
      <c r="B16" s="3" t="s">
        <v>44</v>
      </c>
      <c r="C16" s="3" t="s">
        <v>9</v>
      </c>
      <c r="D16" s="3">
        <v>12</v>
      </c>
      <c r="E16" s="3">
        <v>9</v>
      </c>
      <c r="F16" s="3">
        <v>9</v>
      </c>
      <c r="G16" s="3">
        <v>12</v>
      </c>
      <c r="H16" s="3">
        <v>9</v>
      </c>
      <c r="I16" s="3">
        <v>9</v>
      </c>
      <c r="J16" s="2">
        <f t="shared" si="1"/>
        <v>30</v>
      </c>
      <c r="K16" s="7">
        <v>0</v>
      </c>
      <c r="L16" s="7"/>
      <c r="M16" s="7"/>
      <c r="N16" s="7">
        <f t="shared" si="2"/>
        <v>0</v>
      </c>
      <c r="O16" s="7">
        <f t="shared" si="3"/>
        <v>0</v>
      </c>
      <c r="P16" s="7">
        <f t="shared" si="4"/>
        <v>0</v>
      </c>
      <c r="Q16" s="15">
        <v>6.7</v>
      </c>
      <c r="R16" s="8">
        <v>6.69</v>
      </c>
      <c r="S16" s="8">
        <f t="shared" si="5"/>
        <v>200.70000000000002</v>
      </c>
    </row>
    <row r="17" spans="1:27" ht="24.75" customHeight="1" x14ac:dyDescent="0.2">
      <c r="A17" s="27" t="s">
        <v>29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8"/>
      <c r="M17" s="18"/>
      <c r="N17" s="6">
        <f t="shared" ref="N17:S17" si="6">SUM(N5:N16)</f>
        <v>0</v>
      </c>
      <c r="O17" s="6">
        <f>SUM(O5:O16)</f>
        <v>0</v>
      </c>
      <c r="P17" s="6">
        <f t="shared" si="6"/>
        <v>0</v>
      </c>
      <c r="Q17" s="16">
        <f t="shared" si="6"/>
        <v>22523.200000000001</v>
      </c>
      <c r="R17" s="14">
        <f t="shared" si="6"/>
        <v>22519.379999999997</v>
      </c>
      <c r="S17" s="10">
        <f t="shared" si="6"/>
        <v>112148.18</v>
      </c>
      <c r="U17" s="19"/>
      <c r="V17" s="19"/>
      <c r="W17" s="19"/>
      <c r="X17" s="19"/>
      <c r="Y17" s="19"/>
      <c r="Z17" s="19"/>
      <c r="AA17" s="19"/>
    </row>
  </sheetData>
  <mergeCells count="3">
    <mergeCell ref="A17:K17"/>
    <mergeCell ref="N1:S1"/>
    <mergeCell ref="A2:P2"/>
  </mergeCells>
  <pageMargins left="0.19685039370078741" right="0.19685039370078741" top="0.19685039370078741" bottom="0.19685039370078741" header="0.19685039370078741" footer="0.19685039370078741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Borkowska Anna</dc:creator>
  <cp:lastModifiedBy>Kozłowska Alina</cp:lastModifiedBy>
  <cp:lastPrinted>2025-12-02T07:15:27Z</cp:lastPrinted>
  <dcterms:created xsi:type="dcterms:W3CDTF">2015-06-05T18:19:34Z</dcterms:created>
  <dcterms:modified xsi:type="dcterms:W3CDTF">2025-12-02T11:30:03Z</dcterms:modified>
</cp:coreProperties>
</file>